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2"/>
  </bookViews>
  <sheets>
    <sheet name="Customer Orders" sheetId="1" r:id="rId1"/>
    <sheet name="Order Details" sheetId="2" r:id="rId2"/>
    <sheet name="State Tax in 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  <c r="M21" i="1" l="1"/>
  <c r="M5" i="1"/>
  <c r="M12" i="1"/>
  <c r="M19" i="1"/>
  <c r="M7" i="1"/>
  <c r="M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  <c r="I3" i="1"/>
  <c r="L3" i="1" s="1"/>
  <c r="I4" i="1"/>
  <c r="L4" i="1" s="1"/>
  <c r="M4" i="1" s="1"/>
  <c r="I5" i="1"/>
  <c r="L5" i="1" s="1"/>
  <c r="I6" i="1"/>
  <c r="L6" i="1" s="1"/>
  <c r="M6" i="1" s="1"/>
  <c r="I7" i="1"/>
  <c r="L7" i="1" s="1"/>
  <c r="I8" i="1"/>
  <c r="L8" i="1" s="1"/>
  <c r="M8" i="1" s="1"/>
  <c r="I9" i="1"/>
  <c r="L9" i="1" s="1"/>
  <c r="M9" i="1" s="1"/>
  <c r="I10" i="1"/>
  <c r="L10" i="1" s="1"/>
  <c r="M10" i="1" s="1"/>
  <c r="I11" i="1"/>
  <c r="L11" i="1" s="1"/>
  <c r="M11" i="1" s="1"/>
  <c r="I12" i="1"/>
  <c r="L12" i="1" s="1"/>
  <c r="I13" i="1"/>
  <c r="L13" i="1" s="1"/>
  <c r="M13" i="1" s="1"/>
  <c r="I14" i="1"/>
  <c r="L14" i="1" s="1"/>
  <c r="M14" i="1" s="1"/>
  <c r="I15" i="1"/>
  <c r="L15" i="1" s="1"/>
  <c r="M15" i="1" s="1"/>
  <c r="I16" i="1"/>
  <c r="L16" i="1" s="1"/>
  <c r="M16" i="1" s="1"/>
  <c r="I17" i="1"/>
  <c r="L17" i="1" s="1"/>
  <c r="M17" i="1" s="1"/>
  <c r="I18" i="1"/>
  <c r="L18" i="1" s="1"/>
  <c r="M18" i="1" s="1"/>
  <c r="I19" i="1"/>
  <c r="L19" i="1" s="1"/>
  <c r="I20" i="1"/>
  <c r="L20" i="1" s="1"/>
  <c r="M20" i="1" s="1"/>
  <c r="I21" i="1"/>
  <c r="L21" i="1" s="1"/>
  <c r="I22" i="1"/>
  <c r="L22" i="1" s="1"/>
  <c r="M22" i="1" s="1"/>
  <c r="I23" i="1"/>
  <c r="L23" i="1" s="1"/>
  <c r="M23" i="1" s="1"/>
  <c r="I24" i="1"/>
  <c r="L24" i="1" s="1"/>
  <c r="M24" i="1" s="1"/>
  <c r="I25" i="1"/>
  <c r="L25" i="1" s="1"/>
  <c r="M25" i="1" s="1"/>
  <c r="I2" i="1"/>
  <c r="L2" i="1" s="1"/>
  <c r="M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" i="1"/>
  <c r="H2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" i="1"/>
</calcChain>
</file>

<file path=xl/sharedStrings.xml><?xml version="1.0" encoding="utf-8"?>
<sst xmlns="http://schemas.openxmlformats.org/spreadsheetml/2006/main" count="240" uniqueCount="194">
  <si>
    <t>Order ID</t>
  </si>
  <si>
    <t>Customer Prefix</t>
  </si>
  <si>
    <t>Customer Name</t>
  </si>
  <si>
    <t>Customer Suffix</t>
  </si>
  <si>
    <t>Telephone</t>
  </si>
  <si>
    <t>Smith, Jason</t>
  </si>
  <si>
    <t>Mr.</t>
  </si>
  <si>
    <t>50778TN</t>
  </si>
  <si>
    <t>31732FL</t>
  </si>
  <si>
    <t>15606MD</t>
  </si>
  <si>
    <t>78110NM</t>
  </si>
  <si>
    <t>65409OK</t>
  </si>
  <si>
    <t>87371IA</t>
  </si>
  <si>
    <t>35514CA</t>
  </si>
  <si>
    <t>66441OR</t>
  </si>
  <si>
    <t>43985MS</t>
  </si>
  <si>
    <t>38392VA</t>
  </si>
  <si>
    <t>55250SC</t>
  </si>
  <si>
    <t>34964VT</t>
  </si>
  <si>
    <t>41632WI</t>
  </si>
  <si>
    <t>61346NY</t>
  </si>
  <si>
    <t>87820NV</t>
  </si>
  <si>
    <t>56253NJ</t>
  </si>
  <si>
    <t>74805SD</t>
  </si>
  <si>
    <t>26583MA</t>
  </si>
  <si>
    <t>32067MI</t>
  </si>
  <si>
    <t>93078TX</t>
  </si>
  <si>
    <t>51358IN</t>
  </si>
  <si>
    <t>18485CT</t>
  </si>
  <si>
    <t>87698MO</t>
  </si>
  <si>
    <t>54715LA</t>
  </si>
  <si>
    <t>Mrs.</t>
  </si>
  <si>
    <t>Dr.</t>
  </si>
  <si>
    <t>Ms.</t>
  </si>
  <si>
    <t>Wright, Blanca</t>
  </si>
  <si>
    <t>Dixon, Dora</t>
  </si>
  <si>
    <t>Boone, Ernestine</t>
  </si>
  <si>
    <t>Walsh, Leigh</t>
  </si>
  <si>
    <t>Webb, Rose</t>
  </si>
  <si>
    <t>Sims, Evan</t>
  </si>
  <si>
    <t>Freeman, Estelle</t>
  </si>
  <si>
    <t>Barrett, Anna</t>
  </si>
  <si>
    <t>Long, Dewey</t>
  </si>
  <si>
    <t>Salazar, Erika</t>
  </si>
  <si>
    <t>Brewer, Wallace</t>
  </si>
  <si>
    <t>Johnson, Curtis</t>
  </si>
  <si>
    <t>Moody, Jorge</t>
  </si>
  <si>
    <t>Mckenzie, Wade</t>
  </si>
  <si>
    <t>Bush, Steve</t>
  </si>
  <si>
    <t>Byrd, Roy</t>
  </si>
  <si>
    <t>Garza, Virgil</t>
  </si>
  <si>
    <t>Rowe, Colin</t>
  </si>
  <si>
    <t>Hopkins, Lynne</t>
  </si>
  <si>
    <t>Fowler, Jana</t>
  </si>
  <si>
    <t>Olson, Irma</t>
  </si>
  <si>
    <t>Blair, Benjamin</t>
  </si>
  <si>
    <t>Hubbard, Olive</t>
  </si>
  <si>
    <t>Sr.</t>
  </si>
  <si>
    <t>Jr.</t>
  </si>
  <si>
    <t>III</t>
  </si>
  <si>
    <t>II</t>
  </si>
  <si>
    <t>+1-202-555-8117</t>
  </si>
  <si>
    <t>+1-202-555-3858</t>
  </si>
  <si>
    <t>+1-202-555-5566</t>
  </si>
  <si>
    <t>+1-202-555-2533</t>
  </si>
  <si>
    <t>+1-202-555-3672</t>
  </si>
  <si>
    <t>+1-202-555-6973</t>
  </si>
  <si>
    <t>+1-202-555-3882</t>
  </si>
  <si>
    <t>+1-202-555-2395</t>
  </si>
  <si>
    <t>+1-202-555-5292</t>
  </si>
  <si>
    <t>+1-202-555-4565</t>
  </si>
  <si>
    <t>+1-202-555-3583</t>
  </si>
  <si>
    <t>+1-202-555-8190</t>
  </si>
  <si>
    <t>+1-202-555-9908</t>
  </si>
  <si>
    <t>+1-202-555-3043</t>
  </si>
  <si>
    <t>+1-202-555-2733</t>
  </si>
  <si>
    <t>+1-202-555-4907</t>
  </si>
  <si>
    <t>+1-202-555-1669</t>
  </si>
  <si>
    <t>202-555-2698</t>
  </si>
  <si>
    <t>202-555-5368</t>
  </si>
  <si>
    <t>202-555-9214</t>
  </si>
  <si>
    <t>202-555-3458</t>
  </si>
  <si>
    <t>202-555-7476</t>
  </si>
  <si>
    <t>202-555-1196</t>
  </si>
  <si>
    <t>202-555-4953</t>
  </si>
  <si>
    <t>Last name</t>
  </si>
  <si>
    <t>First Name</t>
  </si>
  <si>
    <t>Mailing Name</t>
  </si>
  <si>
    <t>State</t>
  </si>
  <si>
    <t>Formatted Phone #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</si>
  <si>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</si>
  <si>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</si>
  <si>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</si>
  <si>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</si>
  <si>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</si>
  <si>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</si>
  <si>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</si>
  <si>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</si>
  <si>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</si>
  <si>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</si>
  <si>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</si>
  <si>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</si>
  <si>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</si>
  <si>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</si>
  <si>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</si>
  <si>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</si>
  <si>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</si>
  <si>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</si>
  <si>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</si>
  <si>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</si>
  <si>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</si>
  <si>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</si>
  <si>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</si>
  <si>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</si>
  <si>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</si>
  <si>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</si>
  <si>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</si>
  <si>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</si>
  <si>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</si>
  <si>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</si>
  <si>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</si>
  <si>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</si>
  <si>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</si>
  <si>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</si>
  <si>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</si>
  <si>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</si>
  <si>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</si>
  <si>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</si>
  <si>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</si>
  <si>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</si>
  <si>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</si>
  <si>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</si>
  <si>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</si>
  <si>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</si>
  <si>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</si>
  <si>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</si>
  <si>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</si>
  <si>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</si>
  <si>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</si>
  <si>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</si>
  <si>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57277MS</t>
  </si>
  <si>
    <t>12628TX</t>
  </si>
  <si>
    <t>25813KS</t>
  </si>
  <si>
    <t>34740KY</t>
  </si>
  <si>
    <t>90646LA</t>
  </si>
  <si>
    <t>19054NV</t>
  </si>
  <si>
    <t>96949CO</t>
  </si>
  <si>
    <t>88233NE</t>
  </si>
  <si>
    <t>66138AZ</t>
  </si>
  <si>
    <t>71397CT</t>
  </si>
  <si>
    <t>43678OR</t>
  </si>
  <si>
    <t>91674SC</t>
  </si>
  <si>
    <t>62057AR</t>
  </si>
  <si>
    <t>23499DE</t>
  </si>
  <si>
    <t>73035TN</t>
  </si>
  <si>
    <t>76809VT</t>
  </si>
  <si>
    <t>36481MN</t>
  </si>
  <si>
    <t>20700MO</t>
  </si>
  <si>
    <t>45320VA</t>
  </si>
  <si>
    <t>19002IL</t>
  </si>
  <si>
    <t>83314OH</t>
  </si>
  <si>
    <t>41121AK</t>
  </si>
  <si>
    <t>44552NJ</t>
  </si>
  <si>
    <t>44602UT</t>
  </si>
  <si>
    <t>50780NC</t>
  </si>
  <si>
    <t>78986RI</t>
  </si>
  <si>
    <t>31189NM</t>
  </si>
  <si>
    <t>12774CA</t>
  </si>
  <si>
    <t>28237HI</t>
  </si>
  <si>
    <t>79675MA</t>
  </si>
  <si>
    <t>63940NH</t>
  </si>
  <si>
    <t>22126ME</t>
  </si>
  <si>
    <t>26526ND</t>
  </si>
  <si>
    <t>90470OK</t>
  </si>
  <si>
    <t>67712FL</t>
  </si>
  <si>
    <t>18616NY</t>
  </si>
  <si>
    <t>84317AL</t>
  </si>
  <si>
    <t>15030MD</t>
  </si>
  <si>
    <t>58957SD</t>
  </si>
  <si>
    <t>26366WA</t>
  </si>
  <si>
    <t>64666WY</t>
  </si>
  <si>
    <t>55862PA</t>
  </si>
  <si>
    <t>54753MT</t>
  </si>
  <si>
    <t>28579IN</t>
  </si>
  <si>
    <t>89887WI</t>
  </si>
  <si>
    <t>41189ID</t>
  </si>
  <si>
    <t>28947GA</t>
  </si>
  <si>
    <t>43525IA</t>
  </si>
  <si>
    <t>Qty Items</t>
  </si>
  <si>
    <t>Cost Pre-Tax</t>
  </si>
  <si>
    <t>Tax Rate</t>
  </si>
  <si>
    <t>Cost (Pre-Tax)</t>
  </si>
  <si>
    <t>Tax %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</si>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</sst>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44" fontId="0" fillId="0" borderId="0" xfId="1" applyFont="1"/>
    <xf numFmtId="10" fontId="0" fillId="0" borderId="0" xfId="0" applyNumberFormat="1"/>
    <xf numFmtId="9" fontId="0" fillId="0" borderId="0" xfId="2" applyFont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2</xdr:row>
      <xdr:rowOff>7620</xdr:rowOff>
    </xdr:from>
    <xdr:to>
      <xdr:col>12</xdr:col>
      <xdr:colOff>76200</xdr:colOff>
      <xdr:row>3</xdr:row>
      <xdr:rowOff>91440</xdr:rowOff>
    </xdr:to>
    <xdr:sp macro="" textlink="">
      <xdr:nvSpPr>
        <xdr:cNvPr id="2" name="TextBox 1"/>
        <xdr:cNvSpPr txBox="1"/>
      </xdr:nvSpPr>
      <xdr:spPr>
        <a:xfrm>
          <a:off x="4876800" y="373380"/>
          <a:ext cx="2468880" cy="2667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Tax rates</a:t>
          </a:r>
          <a:r>
            <a:rPr lang="en-US" sz="1100" b="1" baseline="0"/>
            <a:t> are ficticious - for demo only.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/>
  </sheetViews>
  <sheetFormatPr defaultRowHeight="14.4" x14ac:dyDescent="0.3"/>
  <cols>
    <col min="1" max="1" width="9" bestFit="1" customWidth="1"/>
    <col min="2" max="2" width="14.44140625" bestFit="1" customWidth="1"/>
    <col min="3" max="3" width="14.88671875" bestFit="1" customWidth="1"/>
    <col min="4" max="4" width="14.44140625" bestFit="1" customWidth="1"/>
    <col min="5" max="5" width="15.109375" bestFit="1" customWidth="1"/>
    <col min="6" max="6" width="9.5546875" bestFit="1" customWidth="1"/>
    <col min="7" max="7" width="9.88671875" bestFit="1" customWidth="1"/>
    <col min="8" max="8" width="19" bestFit="1" customWidth="1"/>
    <col min="9" max="9" width="5.33203125" bestFit="1" customWidth="1"/>
    <col min="10" max="10" width="17.33203125" bestFit="1" customWidth="1"/>
    <col min="11" max="11" width="12.7773437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85</v>
      </c>
      <c r="G1" s="1" t="s">
        <v>86</v>
      </c>
      <c r="H1" s="1" t="s">
        <v>87</v>
      </c>
      <c r="I1" s="1" t="s">
        <v>88</v>
      </c>
      <c r="J1" s="1" t="s">
        <v>89</v>
      </c>
      <c r="K1" s="1" t="s">
        <v>191</v>
      </c>
      <c r="L1" s="1" t="s">
        <v>192</v>
      </c>
      <c r="M1" s="1" t="s">
        <v>193</v>
      </c>
    </row>
    <row r="2" spans="1:13" x14ac:dyDescent="0.3">
      <c r="A2" t="s">
        <v>7</v>
      </c>
      <c r="B2" t="s">
        <v>6</v>
      </c>
      <c r="C2" t="s">
        <v>5</v>
      </c>
      <c r="D2" t="s">
        <v>57</v>
      </c>
      <c r="E2" t="s">
        <v>61</v>
      </c>
      <c r="F2" t="str">
        <f>LEFT(C2,FIND(",",C2)-1)</f>
        <v>Smith</v>
      </c>
      <c r="G2" t="str">
        <f>MID(C2,FIND(",",C2)+2,LEN(C2))</f>
        <v>Jason</v>
      </c>
      <c r="H2" t="str">
        <f>TRIM(B2 &amp; " " &amp; G2 &amp; " " &amp; F2 &amp; " " &amp; D2)</f>
        <v>Mr. Jason Smith Sr.</v>
      </c>
      <c r="I2" t="str">
        <f>RIGHT(A2,2)</f>
        <v>TN</v>
      </c>
      <c r="J2" t="str">
        <f>IF(LEFT(E2,3)="+1-",E2,"+1-" &amp; E2)</f>
        <v>+1-202-555-8117</v>
      </c>
      <c r="K2">
        <f>VLOOKUP(A2,'Order Details'!A:C,3,FALSE)</f>
        <v>358.91</v>
      </c>
      <c r="L2">
        <f>VLOOKUP(I2,'State Tax in 2019'!A:B,2,FALSE)</f>
        <v>8.2500000000000004E-2</v>
      </c>
      <c r="M2">
        <f>K2+(K2*L2)</f>
        <v>388.52007500000002</v>
      </c>
    </row>
    <row r="3" spans="1:13" x14ac:dyDescent="0.3">
      <c r="A3" t="s">
        <v>8</v>
      </c>
      <c r="B3" t="s">
        <v>31</v>
      </c>
      <c r="C3" t="s">
        <v>34</v>
      </c>
      <c r="E3" t="s">
        <v>62</v>
      </c>
      <c r="F3" t="str">
        <f t="shared" ref="F3:F25" si="0">LEFT(C3,FIND(",",C3)-1)</f>
        <v>Wright</v>
      </c>
      <c r="G3" t="str">
        <f t="shared" ref="G3:G25" si="1">MID(C3,FIND(",",C3)+2,LEN(C3))</f>
        <v>Blanca</v>
      </c>
      <c r="H3" t="str">
        <f t="shared" ref="H3:H25" si="2">TRIM(B3 &amp; " " &amp; G3 &amp; " " &amp; F3 &amp; " " &amp; D3)</f>
        <v>Mrs. Blanca Wright</v>
      </c>
      <c r="I3" t="str">
        <f t="shared" ref="I3:I25" si="3">RIGHT(A3,2)</f>
        <v>FL</v>
      </c>
      <c r="J3" t="str">
        <f t="shared" ref="J3:J25" si="4">IF(LEFT(E3,3)="+1-",E3,"+1-" &amp; E3)</f>
        <v>+1-202-555-3858</v>
      </c>
      <c r="K3">
        <f>VLOOKUP(A3,'Order Details'!A:C,3,FALSE)</f>
        <v>293.67</v>
      </c>
      <c r="L3">
        <f>VLOOKUP(I3,'State Tax in 2019'!A:B,2,FALSE)</f>
        <v>7.0000000000000007E-2</v>
      </c>
      <c r="M3">
        <f t="shared" ref="M3:M25" si="5">K3+(K3*L3)</f>
        <v>314.2269</v>
      </c>
    </row>
    <row r="4" spans="1:13" x14ac:dyDescent="0.3">
      <c r="A4" t="s">
        <v>9</v>
      </c>
      <c r="B4" t="s">
        <v>31</v>
      </c>
      <c r="C4" t="s">
        <v>35</v>
      </c>
      <c r="E4" t="s">
        <v>78</v>
      </c>
      <c r="F4" t="str">
        <f t="shared" si="0"/>
        <v>Dixon</v>
      </c>
      <c r="G4" t="str">
        <f t="shared" si="1"/>
        <v>Dora</v>
      </c>
      <c r="H4" t="str">
        <f t="shared" si="2"/>
        <v>Mrs. Dora Dixon</v>
      </c>
      <c r="I4" t="str">
        <f t="shared" si="3"/>
        <v>MD</v>
      </c>
      <c r="J4" t="str">
        <f t="shared" si="4"/>
        <v>+1-202-555-2698</v>
      </c>
      <c r="K4">
        <f>VLOOKUP(A4,'Order Details'!A:C,3,FALSE)</f>
        <v>76.33</v>
      </c>
      <c r="L4">
        <f>VLOOKUP(I4,'State Tax in 2019'!A:B,2,FALSE)</f>
        <v>5.7500000000000002E-2</v>
      </c>
      <c r="M4">
        <f t="shared" si="5"/>
        <v>80.718975</v>
      </c>
    </row>
    <row r="5" spans="1:13" x14ac:dyDescent="0.3">
      <c r="A5" t="s">
        <v>10</v>
      </c>
      <c r="B5" t="s">
        <v>32</v>
      </c>
      <c r="C5" t="s">
        <v>36</v>
      </c>
      <c r="E5" t="s">
        <v>63</v>
      </c>
      <c r="F5" t="str">
        <f t="shared" si="0"/>
        <v>Boone</v>
      </c>
      <c r="G5" t="str">
        <f t="shared" si="1"/>
        <v>Ernestine</v>
      </c>
      <c r="H5" t="str">
        <f t="shared" si="2"/>
        <v>Dr. Ernestine Boone</v>
      </c>
      <c r="I5" t="str">
        <f t="shared" si="3"/>
        <v>NM</v>
      </c>
      <c r="J5" t="str">
        <f t="shared" si="4"/>
        <v>+1-202-555-5566</v>
      </c>
      <c r="K5">
        <f>VLOOKUP(A5,'Order Details'!A:C,3,FALSE)</f>
        <v>328.71</v>
      </c>
      <c r="L5">
        <f>VLOOKUP(I5,'State Tax in 2019'!A:B,2,FALSE)</f>
        <v>7.0000000000000007E-2</v>
      </c>
      <c r="M5">
        <f t="shared" si="5"/>
        <v>351.71969999999999</v>
      </c>
    </row>
    <row r="6" spans="1:13" x14ac:dyDescent="0.3">
      <c r="A6" t="s">
        <v>11</v>
      </c>
      <c r="B6" t="s">
        <v>32</v>
      </c>
      <c r="C6" t="s">
        <v>37</v>
      </c>
      <c r="E6" t="s">
        <v>64</v>
      </c>
      <c r="F6" t="str">
        <f t="shared" si="0"/>
        <v>Walsh</v>
      </c>
      <c r="G6" t="str">
        <f t="shared" si="1"/>
        <v>Leigh</v>
      </c>
      <c r="H6" t="str">
        <f t="shared" si="2"/>
        <v>Dr. Leigh Walsh</v>
      </c>
      <c r="I6" t="str">
        <f t="shared" si="3"/>
        <v>OK</v>
      </c>
      <c r="J6" t="str">
        <f t="shared" si="4"/>
        <v>+1-202-555-2533</v>
      </c>
      <c r="K6">
        <f>VLOOKUP(A6,'Order Details'!A:C,3,FALSE)</f>
        <v>293.38</v>
      </c>
      <c r="L6">
        <f>VLOOKUP(I6,'State Tax in 2019'!A:B,2,FALSE)</f>
        <v>6.5000000000000002E-2</v>
      </c>
      <c r="M6">
        <f t="shared" si="5"/>
        <v>312.44970000000001</v>
      </c>
    </row>
    <row r="7" spans="1:13" x14ac:dyDescent="0.3">
      <c r="A7" t="s">
        <v>12</v>
      </c>
      <c r="B7" t="s">
        <v>33</v>
      </c>
      <c r="C7" t="s">
        <v>38</v>
      </c>
      <c r="E7" t="s">
        <v>79</v>
      </c>
      <c r="F7" t="str">
        <f t="shared" si="0"/>
        <v>Webb</v>
      </c>
      <c r="G7" t="str">
        <f t="shared" si="1"/>
        <v>Rose</v>
      </c>
      <c r="H7" t="str">
        <f t="shared" si="2"/>
        <v>Ms. Rose Webb</v>
      </c>
      <c r="I7" t="str">
        <f t="shared" si="3"/>
        <v>IA</v>
      </c>
      <c r="J7" t="str">
        <f t="shared" si="4"/>
        <v>+1-202-555-5368</v>
      </c>
      <c r="K7">
        <f>VLOOKUP(A7,'Order Details'!A:C,3,FALSE)</f>
        <v>136.27000000000001</v>
      </c>
      <c r="L7">
        <f>VLOOKUP(I7,'State Tax in 2019'!A:B,2,FALSE)</f>
        <v>0.05</v>
      </c>
      <c r="M7">
        <f t="shared" si="5"/>
        <v>143.08350000000002</v>
      </c>
    </row>
    <row r="8" spans="1:13" x14ac:dyDescent="0.3">
      <c r="A8" t="s">
        <v>13</v>
      </c>
      <c r="B8" t="s">
        <v>6</v>
      </c>
      <c r="C8" t="s">
        <v>39</v>
      </c>
      <c r="D8" t="s">
        <v>59</v>
      </c>
      <c r="E8" t="s">
        <v>65</v>
      </c>
      <c r="F8" t="str">
        <f t="shared" si="0"/>
        <v>Sims</v>
      </c>
      <c r="G8" t="str">
        <f t="shared" si="1"/>
        <v>Evan</v>
      </c>
      <c r="H8" t="str">
        <f t="shared" si="2"/>
        <v>Mr. Evan Sims III</v>
      </c>
      <c r="I8" t="str">
        <f t="shared" si="3"/>
        <v>CA</v>
      </c>
      <c r="J8" t="str">
        <f t="shared" si="4"/>
        <v>+1-202-555-3672</v>
      </c>
      <c r="K8">
        <f>VLOOKUP(A8,'Order Details'!A:C,3,FALSE)</f>
        <v>119</v>
      </c>
      <c r="L8">
        <f>VLOOKUP(I8,'State Tax in 2019'!A:B,2,FALSE)</f>
        <v>4.7500000000000001E-2</v>
      </c>
      <c r="M8">
        <f t="shared" si="5"/>
        <v>124.6525</v>
      </c>
    </row>
    <row r="9" spans="1:13" x14ac:dyDescent="0.3">
      <c r="A9" t="s">
        <v>14</v>
      </c>
      <c r="B9" t="s">
        <v>31</v>
      </c>
      <c r="C9" t="s">
        <v>40</v>
      </c>
      <c r="E9" t="s">
        <v>66</v>
      </c>
      <c r="F9" t="str">
        <f t="shared" si="0"/>
        <v>Freeman</v>
      </c>
      <c r="G9" t="str">
        <f t="shared" si="1"/>
        <v>Estelle</v>
      </c>
      <c r="H9" t="str">
        <f t="shared" si="2"/>
        <v>Mrs. Estelle Freeman</v>
      </c>
      <c r="I9" t="str">
        <f t="shared" si="3"/>
        <v>OR</v>
      </c>
      <c r="J9" t="str">
        <f t="shared" si="4"/>
        <v>+1-202-555-6973</v>
      </c>
      <c r="K9">
        <f>VLOOKUP(A9,'Order Details'!A:C,3,FALSE)</f>
        <v>78.75</v>
      </c>
      <c r="L9">
        <f>VLOOKUP(I9,'State Tax in 2019'!A:B,2,FALSE)</f>
        <v>3.2500000000000001E-2</v>
      </c>
      <c r="M9">
        <f t="shared" si="5"/>
        <v>81.309375000000003</v>
      </c>
    </row>
    <row r="10" spans="1:13" x14ac:dyDescent="0.3">
      <c r="A10" t="s">
        <v>15</v>
      </c>
      <c r="C10" t="s">
        <v>41</v>
      </c>
      <c r="E10" t="s">
        <v>67</v>
      </c>
      <c r="F10" t="str">
        <f t="shared" si="0"/>
        <v>Barrett</v>
      </c>
      <c r="G10" t="str">
        <f t="shared" si="1"/>
        <v>Anna</v>
      </c>
      <c r="H10" t="str">
        <f t="shared" si="2"/>
        <v>Anna Barrett</v>
      </c>
      <c r="I10" t="str">
        <f t="shared" si="3"/>
        <v>MS</v>
      </c>
      <c r="J10" t="str">
        <f t="shared" si="4"/>
        <v>+1-202-555-3882</v>
      </c>
      <c r="K10">
        <f>VLOOKUP(A10,'Order Details'!A:C,3,FALSE)</f>
        <v>361.85</v>
      </c>
      <c r="L10">
        <f>VLOOKUP(I10,'State Tax in 2019'!A:B,2,FALSE)</f>
        <v>1.4999999999999999E-2</v>
      </c>
      <c r="M10">
        <f t="shared" si="5"/>
        <v>367.27775000000003</v>
      </c>
    </row>
    <row r="11" spans="1:13" x14ac:dyDescent="0.3">
      <c r="A11" t="s">
        <v>16</v>
      </c>
      <c r="B11" t="s">
        <v>6</v>
      </c>
      <c r="C11" t="s">
        <v>42</v>
      </c>
      <c r="D11" t="s">
        <v>58</v>
      </c>
      <c r="E11" t="s">
        <v>68</v>
      </c>
      <c r="F11" t="str">
        <f t="shared" si="0"/>
        <v>Long</v>
      </c>
      <c r="G11" t="str">
        <f t="shared" si="1"/>
        <v>Dewey</v>
      </c>
      <c r="H11" t="str">
        <f t="shared" si="2"/>
        <v>Mr. Dewey Long Jr.</v>
      </c>
      <c r="I11" t="str">
        <f t="shared" si="3"/>
        <v>VA</v>
      </c>
      <c r="J11" t="str">
        <f t="shared" si="4"/>
        <v>+1-202-555-2395</v>
      </c>
      <c r="K11">
        <f>VLOOKUP(A11,'Order Details'!A:C,3,FALSE)</f>
        <v>223.1</v>
      </c>
      <c r="L11">
        <f>VLOOKUP(I11,'State Tax in 2019'!A:B,2,FALSE)</f>
        <v>0.08</v>
      </c>
      <c r="M11">
        <f t="shared" si="5"/>
        <v>240.94799999999998</v>
      </c>
    </row>
    <row r="12" spans="1:13" x14ac:dyDescent="0.3">
      <c r="A12" t="s">
        <v>17</v>
      </c>
      <c r="B12" t="s">
        <v>31</v>
      </c>
      <c r="C12" t="s">
        <v>43</v>
      </c>
      <c r="E12" t="s">
        <v>69</v>
      </c>
      <c r="F12" t="str">
        <f t="shared" si="0"/>
        <v>Salazar</v>
      </c>
      <c r="G12" t="str">
        <f t="shared" si="1"/>
        <v>Erika</v>
      </c>
      <c r="H12" t="str">
        <f t="shared" si="2"/>
        <v>Mrs. Erika Salazar</v>
      </c>
      <c r="I12" t="str">
        <f t="shared" si="3"/>
        <v>SC</v>
      </c>
      <c r="J12" t="str">
        <f t="shared" si="4"/>
        <v>+1-202-555-5292</v>
      </c>
      <c r="K12">
        <f>VLOOKUP(A12,'Order Details'!A:C,3,FALSE)</f>
        <v>120.54</v>
      </c>
      <c r="L12">
        <f>VLOOKUP(I12,'State Tax in 2019'!A:B,2,FALSE)</f>
        <v>3.2500000000000001E-2</v>
      </c>
      <c r="M12">
        <f t="shared" si="5"/>
        <v>124.45755000000001</v>
      </c>
    </row>
    <row r="13" spans="1:13" x14ac:dyDescent="0.3">
      <c r="A13" t="s">
        <v>18</v>
      </c>
      <c r="B13" t="s">
        <v>6</v>
      </c>
      <c r="C13" t="s">
        <v>44</v>
      </c>
      <c r="D13" t="s">
        <v>60</v>
      </c>
      <c r="E13" t="s">
        <v>80</v>
      </c>
      <c r="F13" t="str">
        <f t="shared" si="0"/>
        <v>Brewer</v>
      </c>
      <c r="G13" t="str">
        <f t="shared" si="1"/>
        <v>Wallace</v>
      </c>
      <c r="H13" t="str">
        <f t="shared" si="2"/>
        <v>Mr. Wallace Brewer II</v>
      </c>
      <c r="I13" t="str">
        <f t="shared" si="3"/>
        <v>VT</v>
      </c>
      <c r="J13" t="str">
        <f t="shared" si="4"/>
        <v>+1-202-555-9214</v>
      </c>
      <c r="K13">
        <f>VLOOKUP(A13,'Order Details'!A:C,3,FALSE)</f>
        <v>302.23</v>
      </c>
      <c r="L13">
        <f>VLOOKUP(I13,'State Tax in 2019'!A:B,2,FALSE)</f>
        <v>5.0000000000000001E-3</v>
      </c>
      <c r="M13">
        <f t="shared" si="5"/>
        <v>303.74115</v>
      </c>
    </row>
    <row r="14" spans="1:13" x14ac:dyDescent="0.3">
      <c r="A14" t="s">
        <v>19</v>
      </c>
      <c r="B14" t="s">
        <v>6</v>
      </c>
      <c r="C14" t="s">
        <v>45</v>
      </c>
      <c r="E14" t="s">
        <v>83</v>
      </c>
      <c r="F14" t="str">
        <f t="shared" si="0"/>
        <v>Johnson</v>
      </c>
      <c r="G14" t="str">
        <f t="shared" si="1"/>
        <v>Curtis</v>
      </c>
      <c r="H14" t="str">
        <f t="shared" si="2"/>
        <v>Mr. Curtis Johnson</v>
      </c>
      <c r="I14" t="str">
        <f t="shared" si="3"/>
        <v>WI</v>
      </c>
      <c r="J14" t="str">
        <f t="shared" si="4"/>
        <v>+1-202-555-1196</v>
      </c>
      <c r="K14">
        <f>VLOOKUP(A14,'Order Details'!A:C,3,FALSE)</f>
        <v>219.1</v>
      </c>
      <c r="L14">
        <f>VLOOKUP(I14,'State Tax in 2019'!A:B,2,FALSE)</f>
        <v>6.7500000000000004E-2</v>
      </c>
      <c r="M14">
        <f t="shared" si="5"/>
        <v>233.88925</v>
      </c>
    </row>
    <row r="15" spans="1:13" x14ac:dyDescent="0.3">
      <c r="A15" t="s">
        <v>20</v>
      </c>
      <c r="B15" t="s">
        <v>6</v>
      </c>
      <c r="C15" t="s">
        <v>46</v>
      </c>
      <c r="E15" t="s">
        <v>84</v>
      </c>
      <c r="F15" t="str">
        <f t="shared" si="0"/>
        <v>Moody</v>
      </c>
      <c r="G15" t="str">
        <f t="shared" si="1"/>
        <v>Jorge</v>
      </c>
      <c r="H15" t="str">
        <f t="shared" si="2"/>
        <v>Mr. Jorge Moody</v>
      </c>
      <c r="I15" t="str">
        <f t="shared" si="3"/>
        <v>NY</v>
      </c>
      <c r="J15" t="str">
        <f t="shared" si="4"/>
        <v>+1-202-555-4953</v>
      </c>
      <c r="K15">
        <f>VLOOKUP(A15,'Order Details'!A:C,3,FALSE)</f>
        <v>76.569999999999993</v>
      </c>
      <c r="L15">
        <f>VLOOKUP(I15,'State Tax in 2019'!A:B,2,FALSE)</f>
        <v>6.25E-2</v>
      </c>
      <c r="M15">
        <f t="shared" si="5"/>
        <v>81.355624999999989</v>
      </c>
    </row>
    <row r="16" spans="1:13" x14ac:dyDescent="0.3">
      <c r="A16" t="s">
        <v>21</v>
      </c>
      <c r="B16" t="s">
        <v>32</v>
      </c>
      <c r="C16" t="s">
        <v>47</v>
      </c>
      <c r="E16" t="s">
        <v>70</v>
      </c>
      <c r="F16" t="str">
        <f t="shared" si="0"/>
        <v>Mckenzie</v>
      </c>
      <c r="G16" t="str">
        <f t="shared" si="1"/>
        <v>Wade</v>
      </c>
      <c r="H16" t="str">
        <f t="shared" si="2"/>
        <v>Dr. Wade Mckenzie</v>
      </c>
      <c r="I16" t="str">
        <f t="shared" si="3"/>
        <v>NV</v>
      </c>
      <c r="J16" t="str">
        <f t="shared" si="4"/>
        <v>+1-202-555-4565</v>
      </c>
      <c r="K16">
        <f>VLOOKUP(A16,'Order Details'!A:C,3,FALSE)</f>
        <v>149.86000000000001</v>
      </c>
      <c r="L16">
        <f>VLOOKUP(I16,'State Tax in 2019'!A:B,2,FALSE)</f>
        <v>0.06</v>
      </c>
      <c r="M16">
        <f t="shared" si="5"/>
        <v>158.85160000000002</v>
      </c>
    </row>
    <row r="17" spans="1:13" x14ac:dyDescent="0.3">
      <c r="A17" t="s">
        <v>22</v>
      </c>
      <c r="B17" t="s">
        <v>6</v>
      </c>
      <c r="C17" t="s">
        <v>48</v>
      </c>
      <c r="E17" t="s">
        <v>71</v>
      </c>
      <c r="F17" t="str">
        <f t="shared" si="0"/>
        <v>Bush</v>
      </c>
      <c r="G17" t="str">
        <f t="shared" si="1"/>
        <v>Steve</v>
      </c>
      <c r="H17" t="str">
        <f t="shared" si="2"/>
        <v>Mr. Steve Bush</v>
      </c>
      <c r="I17" t="str">
        <f t="shared" si="3"/>
        <v>NJ</v>
      </c>
      <c r="J17" t="str">
        <f t="shared" si="4"/>
        <v>+1-202-555-3583</v>
      </c>
      <c r="K17">
        <f>VLOOKUP(A17,'Order Details'!A:C,3,FALSE)</f>
        <v>376.87</v>
      </c>
      <c r="L17">
        <f>VLOOKUP(I17,'State Tax in 2019'!A:B,2,FALSE)</f>
        <v>4.2500000000000003E-2</v>
      </c>
      <c r="M17">
        <f t="shared" si="5"/>
        <v>392.88697500000001</v>
      </c>
    </row>
    <row r="18" spans="1:13" x14ac:dyDescent="0.3">
      <c r="A18" t="s">
        <v>23</v>
      </c>
      <c r="B18" t="s">
        <v>6</v>
      </c>
      <c r="C18" t="s">
        <v>49</v>
      </c>
      <c r="E18" t="s">
        <v>81</v>
      </c>
      <c r="F18" t="str">
        <f t="shared" si="0"/>
        <v>Byrd</v>
      </c>
      <c r="G18" t="str">
        <f t="shared" si="1"/>
        <v>Roy</v>
      </c>
      <c r="H18" t="str">
        <f t="shared" si="2"/>
        <v>Mr. Roy Byrd</v>
      </c>
      <c r="I18" t="str">
        <f t="shared" si="3"/>
        <v>SD</v>
      </c>
      <c r="J18" t="str">
        <f t="shared" si="4"/>
        <v>+1-202-555-3458</v>
      </c>
      <c r="K18">
        <f>VLOOKUP(A18,'Order Details'!A:C,3,FALSE)</f>
        <v>330.45</v>
      </c>
      <c r="L18">
        <f>VLOOKUP(I18,'State Tax in 2019'!A:B,2,FALSE)</f>
        <v>3.5000000000000003E-2</v>
      </c>
      <c r="M18">
        <f t="shared" si="5"/>
        <v>342.01574999999997</v>
      </c>
    </row>
    <row r="19" spans="1:13" x14ac:dyDescent="0.3">
      <c r="A19" t="s">
        <v>24</v>
      </c>
      <c r="B19" t="s">
        <v>6</v>
      </c>
      <c r="C19" t="s">
        <v>50</v>
      </c>
      <c r="E19" t="s">
        <v>72</v>
      </c>
      <c r="F19" t="str">
        <f t="shared" si="0"/>
        <v>Garza</v>
      </c>
      <c r="G19" t="str">
        <f t="shared" si="1"/>
        <v>Virgil</v>
      </c>
      <c r="H19" t="str">
        <f t="shared" si="2"/>
        <v>Mr. Virgil Garza</v>
      </c>
      <c r="I19" t="str">
        <f t="shared" si="3"/>
        <v>MA</v>
      </c>
      <c r="J19" t="str">
        <f t="shared" si="4"/>
        <v>+1-202-555-8190</v>
      </c>
      <c r="K19">
        <f>VLOOKUP(A19,'Order Details'!A:C,3,FALSE)</f>
        <v>308.14999999999998</v>
      </c>
      <c r="L19">
        <f>VLOOKUP(I19,'State Tax in 2019'!A:B,2,FALSE)</f>
        <v>7.2499999999999995E-2</v>
      </c>
      <c r="M19">
        <f t="shared" si="5"/>
        <v>330.49087499999996</v>
      </c>
    </row>
    <row r="20" spans="1:13" x14ac:dyDescent="0.3">
      <c r="A20" t="s">
        <v>25</v>
      </c>
      <c r="B20" t="s">
        <v>6</v>
      </c>
      <c r="C20" t="s">
        <v>51</v>
      </c>
      <c r="E20" t="s">
        <v>73</v>
      </c>
      <c r="F20" t="str">
        <f t="shared" si="0"/>
        <v>Rowe</v>
      </c>
      <c r="G20" t="str">
        <f t="shared" si="1"/>
        <v>Colin</v>
      </c>
      <c r="H20" t="str">
        <f t="shared" si="2"/>
        <v>Mr. Colin Rowe</v>
      </c>
      <c r="I20" t="str">
        <f t="shared" si="3"/>
        <v>MI</v>
      </c>
      <c r="J20" t="str">
        <f t="shared" si="4"/>
        <v>+1-202-555-9908</v>
      </c>
      <c r="K20">
        <f>VLOOKUP(A20,'Order Details'!A:C,3,FALSE)</f>
        <v>76.400000000000006</v>
      </c>
      <c r="L20">
        <f>VLOOKUP(I20,'State Tax in 2019'!A:B,2,FALSE)</f>
        <v>6.7500000000000004E-2</v>
      </c>
      <c r="M20">
        <f t="shared" si="5"/>
        <v>81.557000000000002</v>
      </c>
    </row>
    <row r="21" spans="1:13" x14ac:dyDescent="0.3">
      <c r="A21" t="s">
        <v>26</v>
      </c>
      <c r="B21" t="s">
        <v>32</v>
      </c>
      <c r="C21" t="s">
        <v>52</v>
      </c>
      <c r="E21" t="s">
        <v>74</v>
      </c>
      <c r="F21" t="str">
        <f t="shared" si="0"/>
        <v>Hopkins</v>
      </c>
      <c r="G21" t="str">
        <f t="shared" si="1"/>
        <v>Lynne</v>
      </c>
      <c r="H21" t="str">
        <f t="shared" si="2"/>
        <v>Dr. Lynne Hopkins</v>
      </c>
      <c r="I21" t="str">
        <f t="shared" si="3"/>
        <v>TX</v>
      </c>
      <c r="J21" t="str">
        <f t="shared" si="4"/>
        <v>+1-202-555-3043</v>
      </c>
      <c r="K21">
        <f>VLOOKUP(A21,'Order Details'!A:C,3,FALSE)</f>
        <v>193.58</v>
      </c>
      <c r="L21">
        <f>VLOOKUP(I21,'State Tax in 2019'!A:B,2,FALSE)</f>
        <v>0.04</v>
      </c>
      <c r="M21">
        <f t="shared" si="5"/>
        <v>201.32320000000001</v>
      </c>
    </row>
    <row r="22" spans="1:13" x14ac:dyDescent="0.3">
      <c r="A22" t="s">
        <v>27</v>
      </c>
      <c r="B22" t="s">
        <v>31</v>
      </c>
      <c r="C22" t="s">
        <v>53</v>
      </c>
      <c r="E22" t="s">
        <v>82</v>
      </c>
      <c r="F22" t="str">
        <f t="shared" si="0"/>
        <v>Fowler</v>
      </c>
      <c r="G22" t="str">
        <f t="shared" si="1"/>
        <v>Jana</v>
      </c>
      <c r="H22" t="str">
        <f t="shared" si="2"/>
        <v>Mrs. Jana Fowler</v>
      </c>
      <c r="I22" t="str">
        <f t="shared" si="3"/>
        <v>IN</v>
      </c>
      <c r="J22" t="str">
        <f t="shared" si="4"/>
        <v>+1-202-555-7476</v>
      </c>
      <c r="K22">
        <f>VLOOKUP(A22,'Order Details'!A:C,3,FALSE)</f>
        <v>101.59</v>
      </c>
      <c r="L22">
        <f>VLOOKUP(I22,'State Tax in 2019'!A:B,2,FALSE)</f>
        <v>6.25E-2</v>
      </c>
      <c r="M22">
        <f t="shared" si="5"/>
        <v>107.939375</v>
      </c>
    </row>
    <row r="23" spans="1:13" x14ac:dyDescent="0.3">
      <c r="A23" t="s">
        <v>28</v>
      </c>
      <c r="B23" t="s">
        <v>33</v>
      </c>
      <c r="C23" t="s">
        <v>54</v>
      </c>
      <c r="E23" t="s">
        <v>75</v>
      </c>
      <c r="F23" t="str">
        <f t="shared" si="0"/>
        <v>Olson</v>
      </c>
      <c r="G23" t="str">
        <f t="shared" si="1"/>
        <v>Irma</v>
      </c>
      <c r="H23" t="str">
        <f t="shared" si="2"/>
        <v>Ms. Irma Olson</v>
      </c>
      <c r="I23" t="str">
        <f t="shared" si="3"/>
        <v>CT</v>
      </c>
      <c r="J23" t="str">
        <f t="shared" si="4"/>
        <v>+1-202-555-2733</v>
      </c>
      <c r="K23">
        <f>VLOOKUP(A23,'Order Details'!A:C,3,FALSE)</f>
        <v>101.32</v>
      </c>
      <c r="L23">
        <f>VLOOKUP(I23,'State Tax in 2019'!A:B,2,FALSE)</f>
        <v>0.01</v>
      </c>
      <c r="M23">
        <f t="shared" si="5"/>
        <v>102.33319999999999</v>
      </c>
    </row>
    <row r="24" spans="1:13" x14ac:dyDescent="0.3">
      <c r="A24" t="s">
        <v>29</v>
      </c>
      <c r="B24" t="s">
        <v>6</v>
      </c>
      <c r="C24" t="s">
        <v>55</v>
      </c>
      <c r="D24" t="s">
        <v>57</v>
      </c>
      <c r="E24" t="s">
        <v>76</v>
      </c>
      <c r="F24" t="str">
        <f t="shared" si="0"/>
        <v>Blair</v>
      </c>
      <c r="G24" t="str">
        <f t="shared" si="1"/>
        <v>Benjamin</v>
      </c>
      <c r="H24" t="str">
        <f t="shared" si="2"/>
        <v>Mr. Benjamin Blair Sr.</v>
      </c>
      <c r="I24" t="str">
        <f t="shared" si="3"/>
        <v>MO</v>
      </c>
      <c r="J24" t="str">
        <f t="shared" si="4"/>
        <v>+1-202-555-4907</v>
      </c>
      <c r="K24">
        <f>VLOOKUP(A24,'Order Details'!A:C,3,FALSE)</f>
        <v>229.68</v>
      </c>
      <c r="L24">
        <f>VLOOKUP(I24,'State Tax in 2019'!A:B,2,FALSE)</f>
        <v>7.4999999999999997E-2</v>
      </c>
      <c r="M24">
        <f t="shared" si="5"/>
        <v>246.90600000000001</v>
      </c>
    </row>
    <row r="25" spans="1:13" x14ac:dyDescent="0.3">
      <c r="A25" t="s">
        <v>30</v>
      </c>
      <c r="B25" t="s">
        <v>33</v>
      </c>
      <c r="C25" t="s">
        <v>56</v>
      </c>
      <c r="E25" t="s">
        <v>77</v>
      </c>
      <c r="F25" t="str">
        <f t="shared" si="0"/>
        <v>Hubbard</v>
      </c>
      <c r="G25" t="str">
        <f t="shared" si="1"/>
        <v>Olive</v>
      </c>
      <c r="H25" t="str">
        <f t="shared" si="2"/>
        <v>Ms. Olive Hubbard</v>
      </c>
      <c r="I25" t="str">
        <f t="shared" si="3"/>
        <v>LA</v>
      </c>
      <c r="J25" t="str">
        <f t="shared" si="4"/>
        <v>+1-202-555-1669</v>
      </c>
      <c r="K25">
        <f>VLOOKUP(A25,'Order Details'!A:C,3,FALSE)</f>
        <v>305.86</v>
      </c>
      <c r="L25">
        <f>VLOOKUP(I25,'State Tax in 2019'!A:B,2,FALSE)</f>
        <v>2.5000000000000001E-2</v>
      </c>
      <c r="M25">
        <f t="shared" si="5"/>
        <v>313.50650000000002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/>
  </sheetViews>
  <sheetFormatPr defaultRowHeight="14.4" x14ac:dyDescent="0.3"/>
  <cols>
    <col min="1" max="1" width="9" bestFit="1" customWidth="1"/>
    <col min="3" max="3" width="11.44140625" bestFit="1" customWidth="1"/>
  </cols>
  <sheetData>
    <row r="1" spans="1:3" x14ac:dyDescent="0.3">
      <c r="A1" s="1" t="s">
        <v>0</v>
      </c>
      <c r="B1" s="1" t="s">
        <v>188</v>
      </c>
      <c r="C1" s="1" t="s">
        <v>189</v>
      </c>
    </row>
    <row r="2" spans="1:3" x14ac:dyDescent="0.3">
      <c r="A2" t="s">
        <v>140</v>
      </c>
      <c r="B2">
        <v>7</v>
      </c>
      <c r="C2" s="2">
        <v>361.7</v>
      </c>
    </row>
    <row r="3" spans="1:3" x14ac:dyDescent="0.3">
      <c r="A3" t="s">
        <v>141</v>
      </c>
      <c r="B3">
        <v>5</v>
      </c>
      <c r="C3" s="2">
        <v>95.8</v>
      </c>
    </row>
    <row r="4" spans="1:3" x14ac:dyDescent="0.3">
      <c r="A4" t="s">
        <v>142</v>
      </c>
      <c r="B4">
        <v>10</v>
      </c>
      <c r="C4" s="2">
        <v>368.6</v>
      </c>
    </row>
    <row r="5" spans="1:3" x14ac:dyDescent="0.3">
      <c r="A5" t="s">
        <v>143</v>
      </c>
      <c r="B5">
        <v>11</v>
      </c>
      <c r="C5" s="2">
        <v>219.29</v>
      </c>
    </row>
    <row r="6" spans="1:3" x14ac:dyDescent="0.3">
      <c r="A6" t="s">
        <v>144</v>
      </c>
      <c r="B6">
        <v>10</v>
      </c>
      <c r="C6" s="2">
        <v>231.87</v>
      </c>
    </row>
    <row r="7" spans="1:3" x14ac:dyDescent="0.3">
      <c r="A7" t="s">
        <v>145</v>
      </c>
      <c r="B7">
        <v>9</v>
      </c>
      <c r="C7" s="2">
        <v>177.46</v>
      </c>
    </row>
    <row r="8" spans="1:3" x14ac:dyDescent="0.3">
      <c r="A8" t="s">
        <v>146</v>
      </c>
      <c r="B8">
        <v>10</v>
      </c>
      <c r="C8" s="2">
        <v>79.8</v>
      </c>
    </row>
    <row r="9" spans="1:3" x14ac:dyDescent="0.3">
      <c r="A9" t="s">
        <v>147</v>
      </c>
      <c r="B9">
        <v>12</v>
      </c>
      <c r="C9" s="2">
        <v>327.82</v>
      </c>
    </row>
    <row r="10" spans="1:3" x14ac:dyDescent="0.3">
      <c r="A10" t="s">
        <v>148</v>
      </c>
      <c r="B10">
        <v>7</v>
      </c>
      <c r="C10" s="2">
        <v>336.8</v>
      </c>
    </row>
    <row r="11" spans="1:3" x14ac:dyDescent="0.3">
      <c r="A11" t="s">
        <v>149</v>
      </c>
      <c r="B11">
        <v>6</v>
      </c>
      <c r="C11" s="2">
        <v>249.39</v>
      </c>
    </row>
    <row r="12" spans="1:3" x14ac:dyDescent="0.3">
      <c r="A12" t="s">
        <v>150</v>
      </c>
      <c r="B12">
        <v>9</v>
      </c>
      <c r="C12" s="2">
        <v>77.77</v>
      </c>
    </row>
    <row r="13" spans="1:3" x14ac:dyDescent="0.3">
      <c r="A13" t="s">
        <v>151</v>
      </c>
      <c r="B13">
        <v>4</v>
      </c>
      <c r="C13" s="2">
        <v>328.22</v>
      </c>
    </row>
    <row r="14" spans="1:3" x14ac:dyDescent="0.3">
      <c r="A14" t="s">
        <v>152</v>
      </c>
      <c r="B14">
        <v>8</v>
      </c>
      <c r="C14" s="2">
        <v>309.67</v>
      </c>
    </row>
    <row r="15" spans="1:3" x14ac:dyDescent="0.3">
      <c r="A15" t="s">
        <v>153</v>
      </c>
      <c r="B15">
        <v>2</v>
      </c>
      <c r="C15" s="2">
        <v>128.79</v>
      </c>
    </row>
    <row r="16" spans="1:3" x14ac:dyDescent="0.3">
      <c r="A16" t="s">
        <v>154</v>
      </c>
      <c r="B16">
        <v>6</v>
      </c>
      <c r="C16" s="2">
        <v>359.91</v>
      </c>
    </row>
    <row r="17" spans="1:3" x14ac:dyDescent="0.3">
      <c r="A17" t="s">
        <v>155</v>
      </c>
      <c r="B17">
        <v>3</v>
      </c>
      <c r="C17" s="2">
        <v>188.25</v>
      </c>
    </row>
    <row r="18" spans="1:3" x14ac:dyDescent="0.3">
      <c r="A18" t="s">
        <v>156</v>
      </c>
      <c r="B18">
        <v>10</v>
      </c>
      <c r="C18" s="2">
        <v>228.18</v>
      </c>
    </row>
    <row r="19" spans="1:3" x14ac:dyDescent="0.3">
      <c r="A19" t="s">
        <v>157</v>
      </c>
      <c r="B19">
        <v>9</v>
      </c>
      <c r="C19" s="2">
        <v>272.20999999999998</v>
      </c>
    </row>
    <row r="20" spans="1:3" x14ac:dyDescent="0.3">
      <c r="A20" t="s">
        <v>158</v>
      </c>
      <c r="B20">
        <v>7</v>
      </c>
      <c r="C20" s="2">
        <v>83.74</v>
      </c>
    </row>
    <row r="21" spans="1:3" x14ac:dyDescent="0.3">
      <c r="A21" t="s">
        <v>159</v>
      </c>
      <c r="B21">
        <v>5</v>
      </c>
      <c r="C21" s="2">
        <v>388.52</v>
      </c>
    </row>
    <row r="22" spans="1:3" x14ac:dyDescent="0.3">
      <c r="A22" t="s">
        <v>160</v>
      </c>
      <c r="B22">
        <v>1</v>
      </c>
      <c r="C22" s="2">
        <v>106.56</v>
      </c>
    </row>
    <row r="23" spans="1:3" x14ac:dyDescent="0.3">
      <c r="A23" t="s">
        <v>161</v>
      </c>
      <c r="B23">
        <v>6</v>
      </c>
      <c r="C23" s="2">
        <v>347.8</v>
      </c>
    </row>
    <row r="24" spans="1:3" x14ac:dyDescent="0.3">
      <c r="A24" t="s">
        <v>162</v>
      </c>
      <c r="B24">
        <v>11</v>
      </c>
      <c r="C24" s="2">
        <v>100.53</v>
      </c>
    </row>
    <row r="25" spans="1:3" x14ac:dyDescent="0.3">
      <c r="A25" t="s">
        <v>163</v>
      </c>
      <c r="B25">
        <v>11</v>
      </c>
      <c r="C25" s="2">
        <v>381.12</v>
      </c>
    </row>
    <row r="26" spans="1:3" x14ac:dyDescent="0.3">
      <c r="A26" t="s">
        <v>164</v>
      </c>
      <c r="B26">
        <v>9</v>
      </c>
      <c r="C26" s="2">
        <v>349.27</v>
      </c>
    </row>
    <row r="27" spans="1:3" x14ac:dyDescent="0.3">
      <c r="A27" t="s">
        <v>165</v>
      </c>
      <c r="B27">
        <v>3</v>
      </c>
      <c r="C27" s="2">
        <v>391.53</v>
      </c>
    </row>
    <row r="28" spans="1:3" x14ac:dyDescent="0.3">
      <c r="A28" t="s">
        <v>166</v>
      </c>
      <c r="B28">
        <v>7</v>
      </c>
      <c r="C28" s="2">
        <v>122.47</v>
      </c>
    </row>
    <row r="29" spans="1:3" x14ac:dyDescent="0.3">
      <c r="A29" t="s">
        <v>167</v>
      </c>
      <c r="B29">
        <v>5</v>
      </c>
      <c r="C29" s="2">
        <v>307.58999999999997</v>
      </c>
    </row>
    <row r="30" spans="1:3" x14ac:dyDescent="0.3">
      <c r="A30" t="s">
        <v>168</v>
      </c>
      <c r="B30">
        <v>4</v>
      </c>
      <c r="C30" s="2">
        <v>102.3</v>
      </c>
    </row>
    <row r="31" spans="1:3" x14ac:dyDescent="0.3">
      <c r="A31" t="s">
        <v>169</v>
      </c>
      <c r="B31">
        <v>10</v>
      </c>
      <c r="C31" s="2">
        <v>246.46</v>
      </c>
    </row>
    <row r="32" spans="1:3" x14ac:dyDescent="0.3">
      <c r="A32" t="s">
        <v>170</v>
      </c>
      <c r="B32">
        <v>6</v>
      </c>
      <c r="C32" s="2">
        <v>243.28</v>
      </c>
    </row>
    <row r="33" spans="1:3" x14ac:dyDescent="0.3">
      <c r="A33" t="s">
        <v>171</v>
      </c>
      <c r="B33">
        <v>2</v>
      </c>
      <c r="C33" s="2">
        <v>252.51</v>
      </c>
    </row>
    <row r="34" spans="1:3" x14ac:dyDescent="0.3">
      <c r="A34" t="s">
        <v>172</v>
      </c>
      <c r="B34">
        <v>4</v>
      </c>
      <c r="C34" s="2">
        <v>185.53</v>
      </c>
    </row>
    <row r="35" spans="1:3" x14ac:dyDescent="0.3">
      <c r="A35" t="s">
        <v>173</v>
      </c>
      <c r="B35">
        <v>10</v>
      </c>
      <c r="C35" s="2">
        <v>275.89</v>
      </c>
    </row>
    <row r="36" spans="1:3" x14ac:dyDescent="0.3">
      <c r="A36" t="s">
        <v>174</v>
      </c>
      <c r="B36">
        <v>3</v>
      </c>
      <c r="C36" s="2">
        <v>226.86</v>
      </c>
    </row>
    <row r="37" spans="1:3" x14ac:dyDescent="0.3">
      <c r="A37" t="s">
        <v>175</v>
      </c>
      <c r="B37">
        <v>12</v>
      </c>
      <c r="C37" s="2">
        <v>358.95</v>
      </c>
    </row>
    <row r="38" spans="1:3" x14ac:dyDescent="0.3">
      <c r="A38" t="s">
        <v>176</v>
      </c>
      <c r="B38">
        <v>4</v>
      </c>
      <c r="C38" s="2">
        <v>206.1</v>
      </c>
    </row>
    <row r="39" spans="1:3" x14ac:dyDescent="0.3">
      <c r="A39" t="s">
        <v>177</v>
      </c>
      <c r="B39">
        <v>12</v>
      </c>
      <c r="C39" s="2">
        <v>353.43</v>
      </c>
    </row>
    <row r="40" spans="1:3" x14ac:dyDescent="0.3">
      <c r="A40" t="s">
        <v>178</v>
      </c>
      <c r="B40">
        <v>3</v>
      </c>
      <c r="C40" s="2">
        <v>343.35</v>
      </c>
    </row>
    <row r="41" spans="1:3" x14ac:dyDescent="0.3">
      <c r="A41" t="s">
        <v>179</v>
      </c>
      <c r="B41">
        <v>3</v>
      </c>
      <c r="C41" s="2">
        <v>161.1</v>
      </c>
    </row>
    <row r="42" spans="1:3" x14ac:dyDescent="0.3">
      <c r="A42" t="s">
        <v>180</v>
      </c>
      <c r="B42">
        <v>12</v>
      </c>
      <c r="C42" s="2">
        <v>319.75</v>
      </c>
    </row>
    <row r="43" spans="1:3" x14ac:dyDescent="0.3">
      <c r="A43" t="s">
        <v>181</v>
      </c>
      <c r="B43">
        <v>10</v>
      </c>
      <c r="C43" s="2">
        <v>201</v>
      </c>
    </row>
    <row r="44" spans="1:3" x14ac:dyDescent="0.3">
      <c r="A44" t="s">
        <v>182</v>
      </c>
      <c r="B44">
        <v>5</v>
      </c>
      <c r="C44" s="2">
        <v>127.4</v>
      </c>
    </row>
    <row r="45" spans="1:3" x14ac:dyDescent="0.3">
      <c r="A45" t="s">
        <v>183</v>
      </c>
      <c r="B45">
        <v>10</v>
      </c>
      <c r="C45" s="2">
        <v>175.5</v>
      </c>
    </row>
    <row r="46" spans="1:3" x14ac:dyDescent="0.3">
      <c r="A46" t="s">
        <v>184</v>
      </c>
      <c r="B46">
        <v>2</v>
      </c>
      <c r="C46" s="2">
        <v>104</v>
      </c>
    </row>
    <row r="47" spans="1:3" x14ac:dyDescent="0.3">
      <c r="A47" t="s">
        <v>185</v>
      </c>
      <c r="B47">
        <v>4</v>
      </c>
      <c r="C47" s="2">
        <v>232.58</v>
      </c>
    </row>
    <row r="48" spans="1:3" x14ac:dyDescent="0.3">
      <c r="A48" t="s">
        <v>186</v>
      </c>
      <c r="B48">
        <v>4</v>
      </c>
      <c r="C48" s="2">
        <v>165.66</v>
      </c>
    </row>
    <row r="49" spans="1:3" x14ac:dyDescent="0.3">
      <c r="A49" t="s">
        <v>187</v>
      </c>
      <c r="B49">
        <v>3</v>
      </c>
      <c r="C49" s="2">
        <v>160.49</v>
      </c>
    </row>
    <row r="50" spans="1:3" x14ac:dyDescent="0.3">
      <c r="A50" t="s">
        <v>7</v>
      </c>
      <c r="B50">
        <v>11</v>
      </c>
      <c r="C50" s="2">
        <v>358.91</v>
      </c>
    </row>
    <row r="51" spans="1:3" x14ac:dyDescent="0.3">
      <c r="A51" t="s">
        <v>8</v>
      </c>
      <c r="B51">
        <v>7</v>
      </c>
      <c r="C51" s="2">
        <v>293.67</v>
      </c>
    </row>
    <row r="52" spans="1:3" x14ac:dyDescent="0.3">
      <c r="A52" t="s">
        <v>9</v>
      </c>
      <c r="B52">
        <v>6</v>
      </c>
      <c r="C52" s="2">
        <v>76.33</v>
      </c>
    </row>
    <row r="53" spans="1:3" x14ac:dyDescent="0.3">
      <c r="A53" t="s">
        <v>10</v>
      </c>
      <c r="B53">
        <v>7</v>
      </c>
      <c r="C53" s="2">
        <v>328.71</v>
      </c>
    </row>
    <row r="54" spans="1:3" x14ac:dyDescent="0.3">
      <c r="A54" t="s">
        <v>11</v>
      </c>
      <c r="B54">
        <v>11</v>
      </c>
      <c r="C54" s="2">
        <v>293.38</v>
      </c>
    </row>
    <row r="55" spans="1:3" x14ac:dyDescent="0.3">
      <c r="A55" t="s">
        <v>12</v>
      </c>
      <c r="B55">
        <v>6</v>
      </c>
      <c r="C55" s="2">
        <v>136.27000000000001</v>
      </c>
    </row>
    <row r="56" spans="1:3" x14ac:dyDescent="0.3">
      <c r="A56" t="s">
        <v>13</v>
      </c>
      <c r="B56">
        <v>5</v>
      </c>
      <c r="C56" s="2">
        <v>119</v>
      </c>
    </row>
    <row r="57" spans="1:3" x14ac:dyDescent="0.3">
      <c r="A57" t="s">
        <v>14</v>
      </c>
      <c r="B57">
        <v>2</v>
      </c>
      <c r="C57" s="2">
        <v>78.75</v>
      </c>
    </row>
    <row r="58" spans="1:3" x14ac:dyDescent="0.3">
      <c r="A58" t="s">
        <v>15</v>
      </c>
      <c r="B58">
        <v>2</v>
      </c>
      <c r="C58" s="2">
        <v>361.85</v>
      </c>
    </row>
    <row r="59" spans="1:3" x14ac:dyDescent="0.3">
      <c r="A59" t="s">
        <v>16</v>
      </c>
      <c r="B59">
        <v>10</v>
      </c>
      <c r="C59" s="2">
        <v>223.1</v>
      </c>
    </row>
    <row r="60" spans="1:3" x14ac:dyDescent="0.3">
      <c r="A60" t="s">
        <v>17</v>
      </c>
      <c r="B60">
        <v>4</v>
      </c>
      <c r="C60" s="2">
        <v>120.54</v>
      </c>
    </row>
    <row r="61" spans="1:3" x14ac:dyDescent="0.3">
      <c r="A61" t="s">
        <v>18</v>
      </c>
      <c r="B61">
        <v>4</v>
      </c>
      <c r="C61" s="2">
        <v>302.23</v>
      </c>
    </row>
    <row r="62" spans="1:3" x14ac:dyDescent="0.3">
      <c r="A62" t="s">
        <v>19</v>
      </c>
      <c r="B62">
        <v>5</v>
      </c>
      <c r="C62" s="2">
        <v>219.1</v>
      </c>
    </row>
    <row r="63" spans="1:3" x14ac:dyDescent="0.3">
      <c r="A63" t="s">
        <v>20</v>
      </c>
      <c r="B63">
        <v>12</v>
      </c>
      <c r="C63" s="2">
        <v>76.569999999999993</v>
      </c>
    </row>
    <row r="64" spans="1:3" x14ac:dyDescent="0.3">
      <c r="A64" t="s">
        <v>21</v>
      </c>
      <c r="B64">
        <v>4</v>
      </c>
      <c r="C64" s="2">
        <v>149.86000000000001</v>
      </c>
    </row>
    <row r="65" spans="1:3" x14ac:dyDescent="0.3">
      <c r="A65" t="s">
        <v>22</v>
      </c>
      <c r="B65">
        <v>8</v>
      </c>
      <c r="C65" s="2">
        <v>376.87</v>
      </c>
    </row>
    <row r="66" spans="1:3" x14ac:dyDescent="0.3">
      <c r="A66" t="s">
        <v>23</v>
      </c>
      <c r="B66">
        <v>12</v>
      </c>
      <c r="C66" s="2">
        <v>330.45</v>
      </c>
    </row>
    <row r="67" spans="1:3" x14ac:dyDescent="0.3">
      <c r="A67" t="s">
        <v>24</v>
      </c>
      <c r="B67">
        <v>9</v>
      </c>
      <c r="C67" s="2">
        <v>308.14999999999998</v>
      </c>
    </row>
    <row r="68" spans="1:3" x14ac:dyDescent="0.3">
      <c r="A68" t="s">
        <v>25</v>
      </c>
      <c r="B68">
        <v>8</v>
      </c>
      <c r="C68" s="2">
        <v>76.400000000000006</v>
      </c>
    </row>
    <row r="69" spans="1:3" x14ac:dyDescent="0.3">
      <c r="A69" t="s">
        <v>26</v>
      </c>
      <c r="B69">
        <v>9</v>
      </c>
      <c r="C69" s="2">
        <v>193.58</v>
      </c>
    </row>
    <row r="70" spans="1:3" x14ac:dyDescent="0.3">
      <c r="A70" t="s">
        <v>27</v>
      </c>
      <c r="B70">
        <v>5</v>
      </c>
      <c r="C70" s="2">
        <v>101.59</v>
      </c>
    </row>
    <row r="71" spans="1:3" x14ac:dyDescent="0.3">
      <c r="A71" t="s">
        <v>28</v>
      </c>
      <c r="B71">
        <v>11</v>
      </c>
      <c r="C71" s="2">
        <v>101.32</v>
      </c>
    </row>
    <row r="72" spans="1:3" x14ac:dyDescent="0.3">
      <c r="A72" t="s">
        <v>29</v>
      </c>
      <c r="B72">
        <v>3</v>
      </c>
      <c r="C72" s="2">
        <v>229.68</v>
      </c>
    </row>
    <row r="73" spans="1:3" x14ac:dyDescent="0.3">
      <c r="A73" t="s">
        <v>30</v>
      </c>
      <c r="B73">
        <v>11</v>
      </c>
      <c r="C73" s="2">
        <v>305.86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4.4" x14ac:dyDescent="0.3"/>
  <cols>
    <col min="1" max="1" width="9" bestFit="1" customWidth="1"/>
    <col min="2" max="2" width="8.109375" bestFit="1" customWidth="1"/>
  </cols>
  <sheetData>
    <row r="1" spans="1:2" x14ac:dyDescent="0.3">
      <c r="A1" s="1" t="s">
        <v>88</v>
      </c>
      <c r="B1" s="1" t="s">
        <v>190</v>
      </c>
    </row>
    <row r="2" spans="1:2" x14ac:dyDescent="0.3">
      <c r="A2" s="3" t="s">
        <v>91</v>
      </c>
      <c r="B2" s="5">
        <v>5.5E-2</v>
      </c>
    </row>
    <row r="3" spans="1:2" x14ac:dyDescent="0.3">
      <c r="A3" s="4" t="s">
        <v>90</v>
      </c>
      <c r="B3" s="5">
        <v>5.7500000000000002E-2</v>
      </c>
    </row>
    <row r="4" spans="1:2" x14ac:dyDescent="0.3">
      <c r="A4" s="3" t="s">
        <v>93</v>
      </c>
      <c r="B4" s="5">
        <v>2.2499999999999999E-2</v>
      </c>
    </row>
    <row r="5" spans="1:2" x14ac:dyDescent="0.3">
      <c r="A5" s="3" t="s">
        <v>92</v>
      </c>
      <c r="B5" s="5">
        <v>5.0000000000000001E-3</v>
      </c>
    </row>
    <row r="6" spans="1:2" x14ac:dyDescent="0.3">
      <c r="A6" s="3" t="s">
        <v>94</v>
      </c>
      <c r="B6" s="5">
        <v>4.7500000000000001E-2</v>
      </c>
    </row>
    <row r="7" spans="1:2" x14ac:dyDescent="0.3">
      <c r="A7" s="3" t="s">
        <v>95</v>
      </c>
      <c r="B7" s="5">
        <v>5.5E-2</v>
      </c>
    </row>
    <row r="8" spans="1:2" x14ac:dyDescent="0.3">
      <c r="A8" s="3" t="s">
        <v>96</v>
      </c>
      <c r="B8" s="5">
        <v>0.01</v>
      </c>
    </row>
    <row r="9" spans="1:2" x14ac:dyDescent="0.3">
      <c r="A9" s="4" t="s">
        <v>97</v>
      </c>
      <c r="B9" s="5">
        <v>5.7500000000000002E-2</v>
      </c>
    </row>
    <row r="10" spans="1:2" x14ac:dyDescent="0.3">
      <c r="A10" s="3" t="s">
        <v>98</v>
      </c>
      <c r="B10" s="5">
        <v>7.0000000000000007E-2</v>
      </c>
    </row>
    <row r="11" spans="1:2" x14ac:dyDescent="0.3">
      <c r="A11" s="3" t="s">
        <v>99</v>
      </c>
      <c r="B11" s="5">
        <v>2.5000000000000001E-2</v>
      </c>
    </row>
    <row r="12" spans="1:2" x14ac:dyDescent="0.3">
      <c r="A12" s="3" t="s">
        <v>100</v>
      </c>
      <c r="B12" s="5">
        <v>6.25E-2</v>
      </c>
    </row>
    <row r="13" spans="1:2" x14ac:dyDescent="0.3">
      <c r="A13" s="3" t="s">
        <v>104</v>
      </c>
      <c r="B13" s="5">
        <v>0.05</v>
      </c>
    </row>
    <row r="14" spans="1:2" x14ac:dyDescent="0.3">
      <c r="A14" s="3" t="s">
        <v>101</v>
      </c>
      <c r="B14" s="5">
        <v>1.7500000000000002E-2</v>
      </c>
    </row>
    <row r="15" spans="1:2" x14ac:dyDescent="0.3">
      <c r="A15" s="3" t="s">
        <v>102</v>
      </c>
      <c r="B15" s="5">
        <v>3.7499999999999999E-2</v>
      </c>
    </row>
    <row r="16" spans="1:2" x14ac:dyDescent="0.3">
      <c r="A16" s="3" t="s">
        <v>103</v>
      </c>
      <c r="B16" s="5">
        <v>6.25E-2</v>
      </c>
    </row>
    <row r="17" spans="1:2" x14ac:dyDescent="0.3">
      <c r="A17" s="3" t="s">
        <v>105</v>
      </c>
      <c r="B17" s="5">
        <v>0.02</v>
      </c>
    </row>
    <row r="18" spans="1:2" x14ac:dyDescent="0.3">
      <c r="A18" s="3" t="s">
        <v>106</v>
      </c>
      <c r="B18" s="5">
        <v>1.2500000000000001E-2</v>
      </c>
    </row>
    <row r="19" spans="1:2" x14ac:dyDescent="0.3">
      <c r="A19" s="3" t="s">
        <v>107</v>
      </c>
      <c r="B19" s="5">
        <v>2.5000000000000001E-2</v>
      </c>
    </row>
    <row r="20" spans="1:2" x14ac:dyDescent="0.3">
      <c r="A20" s="3" t="s">
        <v>110</v>
      </c>
      <c r="B20" s="5">
        <v>7.2499999999999995E-2</v>
      </c>
    </row>
    <row r="21" spans="1:2" x14ac:dyDescent="0.3">
      <c r="A21" s="3" t="s">
        <v>109</v>
      </c>
      <c r="B21" s="5">
        <v>5.7500000000000002E-2</v>
      </c>
    </row>
    <row r="22" spans="1:2" x14ac:dyDescent="0.3">
      <c r="A22" s="3" t="s">
        <v>108</v>
      </c>
      <c r="B22" s="5">
        <v>0.02</v>
      </c>
    </row>
    <row r="23" spans="1:2" x14ac:dyDescent="0.3">
      <c r="A23" s="3" t="s">
        <v>111</v>
      </c>
      <c r="B23" s="5">
        <v>6.7500000000000004E-2</v>
      </c>
    </row>
    <row r="24" spans="1:2" x14ac:dyDescent="0.3">
      <c r="A24" s="3" t="s">
        <v>112</v>
      </c>
      <c r="B24" s="5">
        <v>7.0000000000000007E-2</v>
      </c>
    </row>
    <row r="25" spans="1:2" x14ac:dyDescent="0.3">
      <c r="A25" s="3" t="s">
        <v>114</v>
      </c>
      <c r="B25" s="5">
        <v>7.4999999999999997E-2</v>
      </c>
    </row>
    <row r="26" spans="1:2" x14ac:dyDescent="0.3">
      <c r="A26" s="3" t="s">
        <v>113</v>
      </c>
      <c r="B26" s="5">
        <v>1.4999999999999999E-2</v>
      </c>
    </row>
    <row r="27" spans="1:2" x14ac:dyDescent="0.3">
      <c r="A27" s="4" t="s">
        <v>115</v>
      </c>
      <c r="B27" s="5">
        <v>7.7499999999999999E-2</v>
      </c>
    </row>
    <row r="28" spans="1:2" x14ac:dyDescent="0.3">
      <c r="A28" s="3" t="s">
        <v>122</v>
      </c>
      <c r="B28" s="5">
        <v>7.0000000000000007E-2</v>
      </c>
    </row>
    <row r="29" spans="1:2" x14ac:dyDescent="0.3">
      <c r="A29" s="3" t="s">
        <v>123</v>
      </c>
      <c r="B29" s="5">
        <v>1.4999999999999999E-2</v>
      </c>
    </row>
    <row r="30" spans="1:2" x14ac:dyDescent="0.3">
      <c r="A30" s="3" t="s">
        <v>116</v>
      </c>
      <c r="B30" s="5">
        <v>7.2499999999999995E-2</v>
      </c>
    </row>
    <row r="31" spans="1:2" x14ac:dyDescent="0.3">
      <c r="A31" s="4" t="s">
        <v>118</v>
      </c>
      <c r="B31" s="5">
        <v>0.08</v>
      </c>
    </row>
    <row r="32" spans="1:2" x14ac:dyDescent="0.3">
      <c r="A32" s="3" t="s">
        <v>119</v>
      </c>
      <c r="B32" s="5">
        <v>4.2500000000000003E-2</v>
      </c>
    </row>
    <row r="33" spans="1:2" x14ac:dyDescent="0.3">
      <c r="A33" s="3" t="s">
        <v>120</v>
      </c>
      <c r="B33" s="5">
        <v>7.0000000000000007E-2</v>
      </c>
    </row>
    <row r="34" spans="1:2" x14ac:dyDescent="0.3">
      <c r="A34" s="3" t="s">
        <v>117</v>
      </c>
      <c r="B34" s="5">
        <v>0.06</v>
      </c>
    </row>
    <row r="35" spans="1:2" x14ac:dyDescent="0.3">
      <c r="A35" s="3" t="s">
        <v>121</v>
      </c>
      <c r="B35" s="5">
        <v>6.25E-2</v>
      </c>
    </row>
    <row r="36" spans="1:2" x14ac:dyDescent="0.3">
      <c r="A36" s="3" t="s">
        <v>124</v>
      </c>
      <c r="B36" s="5">
        <v>7.4999999999999997E-2</v>
      </c>
    </row>
    <row r="37" spans="1:2" x14ac:dyDescent="0.3">
      <c r="A37" s="3" t="s">
        <v>125</v>
      </c>
      <c r="B37" s="5">
        <v>6.5000000000000002E-2</v>
      </c>
    </row>
    <row r="38" spans="1:2" x14ac:dyDescent="0.3">
      <c r="A38" s="4" t="s">
        <v>126</v>
      </c>
      <c r="B38" s="5">
        <v>3.2500000000000001E-2</v>
      </c>
    </row>
    <row r="39" spans="1:2" x14ac:dyDescent="0.3">
      <c r="A39" s="3" t="s">
        <v>127</v>
      </c>
      <c r="B39" s="5">
        <v>5.7500000000000002E-2</v>
      </c>
    </row>
    <row r="40" spans="1:2" x14ac:dyDescent="0.3">
      <c r="A40" s="3" t="s">
        <v>128</v>
      </c>
      <c r="B40" s="5">
        <v>2.75E-2</v>
      </c>
    </row>
    <row r="41" spans="1:2" x14ac:dyDescent="0.3">
      <c r="A41" s="3" t="s">
        <v>129</v>
      </c>
      <c r="B41" s="5">
        <v>3.2500000000000001E-2</v>
      </c>
    </row>
    <row r="42" spans="1:2" x14ac:dyDescent="0.3">
      <c r="A42" s="3" t="s">
        <v>130</v>
      </c>
      <c r="B42" s="5">
        <v>3.5000000000000003E-2</v>
      </c>
    </row>
    <row r="43" spans="1:2" x14ac:dyDescent="0.3">
      <c r="A43" s="3" t="s">
        <v>131</v>
      </c>
      <c r="B43" s="5">
        <v>8.2500000000000004E-2</v>
      </c>
    </row>
    <row r="44" spans="1:2" x14ac:dyDescent="0.3">
      <c r="A44" s="3" t="s">
        <v>132</v>
      </c>
      <c r="B44" s="5">
        <v>0.04</v>
      </c>
    </row>
    <row r="45" spans="1:2" x14ac:dyDescent="0.3">
      <c r="A45" s="3" t="s">
        <v>133</v>
      </c>
      <c r="B45" s="5">
        <v>5.5E-2</v>
      </c>
    </row>
    <row r="46" spans="1:2" x14ac:dyDescent="0.3">
      <c r="A46" s="3" t="s">
        <v>135</v>
      </c>
      <c r="B46" s="5">
        <v>0.08</v>
      </c>
    </row>
    <row r="47" spans="1:2" x14ac:dyDescent="0.3">
      <c r="A47" s="3" t="s">
        <v>134</v>
      </c>
      <c r="B47" s="5">
        <v>5.0000000000000001E-3</v>
      </c>
    </row>
    <row r="48" spans="1:2" x14ac:dyDescent="0.3">
      <c r="A48" s="3" t="s">
        <v>136</v>
      </c>
      <c r="B48" s="5">
        <v>7.7499999999999999E-2</v>
      </c>
    </row>
    <row r="49" spans="1:2" x14ac:dyDescent="0.3">
      <c r="A49" s="3" t="s">
        <v>138</v>
      </c>
      <c r="B49" s="5">
        <v>6.7500000000000004E-2</v>
      </c>
    </row>
    <row r="50" spans="1:2" x14ac:dyDescent="0.3">
      <c r="A50" s="3" t="s">
        <v>137</v>
      </c>
      <c r="B50" s="5">
        <v>1.2500000000000001E-2</v>
      </c>
    </row>
    <row r="51" spans="1:2" x14ac:dyDescent="0.3">
      <c r="A51" s="3" t="s">
        <v>139</v>
      </c>
      <c r="B51" s="5">
        <v>5.2499999999999998E-2</v>
      </c>
    </row>
  </sheetData>
  <sortState ref="A2:B51">
    <sortCondition ref="A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Orders</vt:lpstr>
      <vt:lpstr>Order Details</vt:lpstr>
      <vt:lpstr>State Tax in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2016-03-02T21:10:28Z</dcterms:created>
  <dcterms:modified xsi:type="dcterms:W3CDTF">2016-03-02T21:12:48Z</dcterms:modified>
</cp:coreProperties>
</file>